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fadil\OneDrive\Documents\riset\prepregnancy scoping review\nehb\"/>
    </mc:Choice>
  </mc:AlternateContent>
  <xr:revisionPtr revIDLastSave="0" documentId="13_ncr:1_{BF146021-43E8-412D-A701-CD20AE896A6B}" xr6:coauthVersionLast="47" xr6:coauthVersionMax="47" xr10:uidLastSave="{00000000-0000-0000-0000-000000000000}"/>
  <bookViews>
    <workbookView xWindow="-103" yWindow="-103" windowWidth="19543" windowHeight="12497" xr2:uid="{F79E7693-7A7A-4452-A91F-C5A7088C4C24}"/>
  </bookViews>
  <sheets>
    <sheet name="RCT" sheetId="2" r:id="rId1"/>
    <sheet name="Review, systematic Metaanalysis" sheetId="3" r:id="rId2"/>
    <sheet name="Observational" sheetId="4" r:id="rId3"/>
    <sheet name="Case control" sheetId="5" r:id="rId4"/>
    <sheet name="Pre-post study"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9" i="4" l="1"/>
  <c r="L6" i="3"/>
  <c r="L5" i="3"/>
  <c r="L4" i="3"/>
  <c r="P4" i="5"/>
  <c r="P2" i="5"/>
  <c r="R19" i="4"/>
  <c r="S19" i="4" s="1"/>
  <c r="R12" i="4"/>
  <c r="S12" i="4" s="1"/>
  <c r="R2" i="4"/>
  <c r="S2" i="4" s="1"/>
  <c r="R28" i="4"/>
  <c r="S28" i="4" s="1"/>
  <c r="R25" i="4"/>
  <c r="S25" i="4" s="1"/>
  <c r="R16" i="4"/>
  <c r="S16" i="4" s="1"/>
  <c r="R24" i="4"/>
  <c r="S24" i="4" s="1"/>
  <c r="R22" i="4"/>
  <c r="S22" i="4" s="1"/>
  <c r="R20" i="4"/>
  <c r="S20" i="4" s="1"/>
  <c r="R14" i="4"/>
  <c r="S14" i="4" s="1"/>
  <c r="R15" i="4"/>
  <c r="S15" i="4" s="1"/>
  <c r="R10" i="4"/>
  <c r="S10" i="4" s="1"/>
  <c r="R11" i="4"/>
  <c r="S11" i="4" s="1"/>
  <c r="R9" i="4"/>
  <c r="S9" i="4" s="1"/>
  <c r="R26" i="4"/>
  <c r="S26" i="4" s="1"/>
  <c r="R3" i="4"/>
  <c r="S3" i="4" s="1"/>
  <c r="R6" i="4"/>
  <c r="S6" i="4" s="1"/>
  <c r="R7" i="4"/>
  <c r="S7" i="4" s="1"/>
  <c r="R13" i="4"/>
  <c r="S13" i="4" s="1"/>
  <c r="R27" i="4"/>
  <c r="S27" i="4" s="1"/>
  <c r="R18" i="4"/>
  <c r="S18" i="4" s="1"/>
  <c r="R4" i="4"/>
  <c r="S4" i="4" s="1"/>
  <c r="R5" i="4"/>
  <c r="S5" i="4" s="1"/>
  <c r="R8" i="4"/>
  <c r="S8" i="4" s="1"/>
  <c r="R17" i="4"/>
  <c r="S17" i="4" s="1"/>
  <c r="P3" i="5"/>
  <c r="L3" i="3"/>
  <c r="R3" i="2"/>
  <c r="R4" i="2"/>
  <c r="R5" i="2"/>
  <c r="R6" i="2"/>
  <c r="R23" i="4"/>
  <c r="S23" i="4" s="1"/>
  <c r="Q21" i="4"/>
  <c r="R21" i="4" s="1"/>
  <c r="S21" i="4" s="1"/>
  <c r="P2" i="6"/>
  <c r="L2" i="3"/>
  <c r="R2" i="2"/>
</calcChain>
</file>

<file path=xl/sharedStrings.xml><?xml version="1.0" encoding="utf-8"?>
<sst xmlns="http://schemas.openxmlformats.org/spreadsheetml/2006/main" count="714" uniqueCount="115">
  <si>
    <t>Total # Yes rating</t>
  </si>
  <si>
    <t>5. Was a sample size justification, power description, or variance and effect estimates provided?</t>
  </si>
  <si>
    <t>4. Were all the subjects selected or recruited from the same or similar populations (including the same time period)? Were inclusion and exclusion criteria for being in the study prespecified and applied uniformly to all participants?</t>
  </si>
  <si>
    <t>3. Was the participation rate of eligible persons at least 50%?</t>
  </si>
  <si>
    <t>2. Was the study population clearly specified and defined?</t>
  </si>
  <si>
    <t>1. Was the research question or objective in this paper clearly stated?</t>
  </si>
  <si>
    <t>Study design</t>
  </si>
  <si>
    <t xml:space="preserve"> First Author, Year, Reference</t>
  </si>
  <si>
    <t>1. Was the study described as randomized, a randomized trial, a randomized clinical trial, or an RCT?</t>
  </si>
  <si>
    <t>2. Was the method of randomization adequate (i.e., use of randomly generated assignment)?</t>
  </si>
  <si>
    <t>3. Was the treatment allocation concealed (so that assignments could not be predicted)?</t>
  </si>
  <si>
    <t>4. Were study participants and providers blinded to treatment group assignment?</t>
  </si>
  <si>
    <t>5. Were the people assessing the outcomes blinded to the participants' group assignments?</t>
  </si>
  <si>
    <t>6. Were the groups similar at baseline on important characteristics that could affect outcomes (e.g., demographics, risk factors, co-morbid conditions)?</t>
  </si>
  <si>
    <t>7. Was the overall drop-out rate from the study at endpoint 20% or lower of the number allocated to treatment?</t>
  </si>
  <si>
    <t>8. Was the differential drop-out rate (between treatment groups) at endpoint 15 percentage points or lower?</t>
  </si>
  <si>
    <t>9. Was there high adherence to the intervention protocols for each treatment group?</t>
  </si>
  <si>
    <t>10. Were other interventions avoided or similar in the groups (e.g., similar background treatments)?</t>
  </si>
  <si>
    <t>11. Were outcomes assessed using valid and reliable measures, implemented consistently across all study participants?</t>
  </si>
  <si>
    <t>12. Did the authors report that the sample size was sufficiently large to be able to detect a difference in the main outcome between groups with at least 80% power?</t>
  </si>
  <si>
    <t>13. Were outcomes reported or subgroups analyzed prespecified (i.e., identified before analyses were conducted)?</t>
  </si>
  <si>
    <t>14. Were all randomized participants analyzed in the group to which they were originally assigned, i.e., did they use an intention-to-treat analysis?</t>
  </si>
  <si>
    <t xml:space="preserve">Overall quality </t>
  </si>
  <si>
    <t>1. Is the review based on a focused question that is adequately formulated and described?</t>
  </si>
  <si>
    <t>2. Were eligibility criteria for included and excluded studies predefined and specified?</t>
  </si>
  <si>
    <t>3. Did the literature search strategy use a comprehensive, systematic approach?</t>
  </si>
  <si>
    <t>4. Were titles, abstracts, and full-text articles dually and independently reviewed for inclusion and exclusion to minimize bias?</t>
  </si>
  <si>
    <t>5. Was the quality of each included study rated independently by two or more reviewers using a standard method to appraise its internal validity?</t>
  </si>
  <si>
    <t>6. Were the included studies listed along with important characteristics and results of each study?</t>
  </si>
  <si>
    <t>7. Was publication bias assessed?</t>
  </si>
  <si>
    <t>8. Was heterogeneity assessed? (This question applies only to meta-analyses.)</t>
  </si>
  <si>
    <t>6. For the analyses in this paper, were the exposure(s) of interest measured prior to the outcome(s) being measured?</t>
  </si>
  <si>
    <t>7. Was the timeframe sufficient so that one could reasonably expect to see an association between exposure and outcome if it existed?</t>
  </si>
  <si>
    <t>8. For exposures that can vary in amount or level, did the study examine different levels of the exposure as related to the outcome (e.g., categories of exposure, or exposure measured as continuous variable)?</t>
  </si>
  <si>
    <t>9. Were the exposure measures (independent variables) clearly defined, valid, reliable, and implemented consistently across all study participants?</t>
  </si>
  <si>
    <t>10. Was the exposure(s) assessed more than once over time?</t>
  </si>
  <si>
    <t>11. Were the outcome measures (dependent variables) clearly defined, valid, reliable, and implemented consistently across all study participants?</t>
  </si>
  <si>
    <t>12. Were the outcome assessors blinded to the exposure status of participants?</t>
  </si>
  <si>
    <t>13. Was loss to follow-up after baseline 20% or less?</t>
  </si>
  <si>
    <t>14. Were key potential confounding variables measured and adjusted statistically for their impact on the relationship between exposure(s) and outcome(s)?</t>
  </si>
  <si>
    <t>1. Was the research question or objective in this paper clearly stated and appropriate?</t>
  </si>
  <si>
    <t>3. Did the authors include a sample size justification?</t>
  </si>
  <si>
    <t>4. Were controls selected or recruited from the same or similar population that gave rise to the cases (including the same timeframe)?</t>
  </si>
  <si>
    <t>5. Were the definitions, inclusion and exclusion criteria, algorithms or processes used to identify or select cases and controls valid, reliable, and implemented consistently across all study participants?</t>
  </si>
  <si>
    <t>6. Were the cases clearly defined and differentiated from controls?</t>
  </si>
  <si>
    <t>7. If less than 100 percent of eligible cases and/or controls were selected for the study, were the cases and/or controls randomly selected from those eligible?</t>
  </si>
  <si>
    <t>8. Was there use of concurrent controls?</t>
  </si>
  <si>
    <t>9. Were the investigators able to confirm that the exposure/risk occurred prior to the development of the condition or event that defined a participant as a case?</t>
  </si>
  <si>
    <t>10. Were the measures of exposure/risk clearly defined, valid, reliable, and implemented consistently (including the same time period) across all study participants?</t>
  </si>
  <si>
    <t>11. Were the assessors of exposure/risk blinded to the case or control status of participants?</t>
  </si>
  <si>
    <t>12. Were key potential confounding variables measured and adjusted statistically in the analyses? If matching was used, did the investigators account for matching during study analysis?</t>
  </si>
  <si>
    <t>3. Were the participants in the study representative of those who would be eligible for the test/service/intervention in the general or clinical population of interest?</t>
  </si>
  <si>
    <t>4. Were all eligible participants that met the prespecified entry criteria enrolled?</t>
  </si>
  <si>
    <t>5. Was the sample size sufficiently large to provide confidence in the findings?</t>
  </si>
  <si>
    <t>6. Was the test/service/intervention clearly described and delivered consistently across the study population?</t>
  </si>
  <si>
    <t>7. Were the outcome measures prespecified, clearly defined, valid, reliable, and assessed consistently across all study participants?</t>
  </si>
  <si>
    <t>8. Were the people assessing the outcomes blinded to the participants' exposures/interventions?</t>
  </si>
  <si>
    <t>9. Was the loss to follow-up after baseline 20% or less? Were those lost to follow-up accounted for in the analysis?</t>
  </si>
  <si>
    <t>10. Did the statistical methods examine changes in outcome measures from before to after the intervention? Were statistical tests done that provided p values for the pre-to-post changes?</t>
  </si>
  <si>
    <t>11. Were outcome measures of interest taken multiple times before the intervention and multiple times after the intervention (i.e., did they use an interrupted time-series design)?</t>
  </si>
  <si>
    <t>12. If the intervention was conducted at a group level (e.g., a whole hospital, a community, etc.) did the statistical analysis take into account the use of individual-level data to determine effects at the group level?</t>
  </si>
  <si>
    <t>Lawande, 2017</t>
  </si>
  <si>
    <t>Quantitative, RCT</t>
  </si>
  <si>
    <t>Yes</t>
  </si>
  <si>
    <t>No</t>
  </si>
  <si>
    <t>Lamyian, 2016</t>
  </si>
  <si>
    <t>Quantitative, Cohort</t>
  </si>
  <si>
    <t>Mari-Sanchiz, 2017</t>
  </si>
  <si>
    <t>Siega-Riz, 2020</t>
  </si>
  <si>
    <t>Valkama, 2018</t>
  </si>
  <si>
    <t>Lippevelde, 2020</t>
  </si>
  <si>
    <t>Potdar, 2014</t>
  </si>
  <si>
    <t>Mohammed, 2019</t>
  </si>
  <si>
    <t>Jarman, 2018</t>
  </si>
  <si>
    <t>Gaskins, 2018</t>
  </si>
  <si>
    <t>Gete, 2021</t>
  </si>
  <si>
    <t>Asadi, 2018</t>
  </si>
  <si>
    <t>Quantitative, case control</t>
  </si>
  <si>
    <t>Cui, et al. 2021</t>
  </si>
  <si>
    <t>Meta-analysis</t>
  </si>
  <si>
    <t>Systematic review</t>
  </si>
  <si>
    <t>Tieu, et al. 2017</t>
  </si>
  <si>
    <t>N/A</t>
  </si>
  <si>
    <t>Hillesund, et al. 2018</t>
  </si>
  <si>
    <t>Chen, 2009</t>
  </si>
  <si>
    <t>Chen, 2012</t>
  </si>
  <si>
    <t>Bowers, 2012</t>
  </si>
  <si>
    <t>Tobias, 2012</t>
  </si>
  <si>
    <t>Bao, 2013</t>
  </si>
  <si>
    <t>Gaskins, 2014</t>
  </si>
  <si>
    <t>Vilela, 2014</t>
  </si>
  <si>
    <t>Grieger, 2015</t>
  </si>
  <si>
    <t>Bao, 2016</t>
  </si>
  <si>
    <t>Benaim, 2018</t>
  </si>
  <si>
    <t>Gicevic, 2018</t>
  </si>
  <si>
    <t>Grieger, 2019</t>
  </si>
  <si>
    <t>Dhana, 2019</t>
  </si>
  <si>
    <t>Alves-Santos, 2019</t>
  </si>
  <si>
    <t>Yee, 2020</t>
  </si>
  <si>
    <t>Teixeira, 2020</t>
  </si>
  <si>
    <t>Quantitative, Cross-sectional</t>
  </si>
  <si>
    <t>Chen, 2018</t>
  </si>
  <si>
    <t>Olmedo-Requena, 2019</t>
  </si>
  <si>
    <t>Post hoc observational analysis</t>
  </si>
  <si>
    <t>NC</t>
  </si>
  <si>
    <t>Sahariah, 2022</t>
  </si>
  <si>
    <t>Bao, Bowers, 2014</t>
  </si>
  <si>
    <t>Bao, Tobias, 2014</t>
  </si>
  <si>
    <t>Bao, 2018</t>
  </si>
  <si>
    <t>Yea</t>
  </si>
  <si>
    <t>Review</t>
  </si>
  <si>
    <t>Stephenson, 2018</t>
  </si>
  <si>
    <t>Temel, 2014</t>
  </si>
  <si>
    <t>Hanson, 2012</t>
  </si>
  <si>
    <t>Yong,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</si>
</sst>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color theme="1"/>
      <name val="Times New Roman"/>
      <family val="1"/>
    </font>
    <font>
      <b/>
      <sz val="8"/>
      <color theme="1"/>
      <name val="Times New Roman"/>
      <family val="1"/>
    </font>
    <font>
      <sz val="11"/>
      <color theme="1"/>
      <name val="Calibri"/>
      <family val="2"/>
      <scheme val="minor"/>
    </font>
    <font>
      <b/>
      <sz val="8"/>
      <color rgb="FF222222"/>
      <name val="Times New Roman"/>
      <family val="1"/>
    </font>
    <font>
      <sz val="12"/>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24">
    <xf numFmtId="0" fontId="0" fillId="0" borderId="0" xfId="0"/>
    <xf numFmtId="0" fontId="2" fillId="0" borderId="1" xfId="0" applyFont="1" applyBorder="1" applyAlignment="1">
      <alignment wrapText="1"/>
    </xf>
    <xf numFmtId="9" fontId="0" fillId="0" borderId="0" xfId="1" applyFont="1"/>
    <xf numFmtId="0" fontId="1" fillId="0" borderId="0" xfId="0" applyFont="1"/>
    <xf numFmtId="0" fontId="4" fillId="0" borderId="0" xfId="0" applyFont="1" applyAlignment="1">
      <alignment wrapText="1"/>
    </xf>
    <xf numFmtId="0" fontId="2" fillId="0" borderId="0" xfId="0" applyFont="1" applyAlignment="1">
      <alignment wrapText="1"/>
    </xf>
    <xf numFmtId="9" fontId="1" fillId="0" borderId="0" xfId="1" applyFont="1"/>
    <xf numFmtId="0" fontId="5" fillId="0" borderId="0" xfId="0" applyFont="1" applyAlignment="1">
      <alignment wrapText="1"/>
    </xf>
    <xf numFmtId="0" fontId="0" fillId="0" borderId="2" xfId="0" applyBorder="1" applyAlignment="1">
      <alignment horizontal="left" wrapText="1"/>
    </xf>
    <xf numFmtId="0" fontId="0" fillId="0" borderId="0" xfId="0" applyAlignment="1">
      <alignment wrapText="1"/>
    </xf>
    <xf numFmtId="9" fontId="0" fillId="0" borderId="0" xfId="1" applyFont="1" applyAlignment="1">
      <alignment wrapText="1"/>
    </xf>
    <xf numFmtId="1" fontId="2" fillId="0" borderId="1" xfId="0" applyNumberFormat="1" applyFont="1" applyBorder="1" applyAlignment="1">
      <alignment wrapText="1"/>
    </xf>
    <xf numFmtId="1" fontId="0" fillId="0" borderId="0" xfId="0" applyNumberFormat="1" applyAlignment="1">
      <alignment wrapText="1"/>
    </xf>
    <xf numFmtId="9" fontId="2" fillId="0" borderId="1" xfId="1" applyFont="1" applyBorder="1" applyAlignment="1">
      <alignment wrapText="1"/>
    </xf>
    <xf numFmtId="0" fontId="2" fillId="0" borderId="0" xfId="0" applyFont="1" applyBorder="1" applyAlignment="1">
      <alignment wrapText="1"/>
    </xf>
    <xf numFmtId="0" fontId="4" fillId="0" borderId="0" xfId="0" applyFont="1" applyBorder="1" applyAlignment="1">
      <alignment wrapText="1"/>
    </xf>
    <xf numFmtId="0" fontId="0" fillId="0" borderId="0" xfId="0" applyBorder="1" applyAlignment="1">
      <alignment horizontal="left" wrapText="1"/>
    </xf>
    <xf numFmtId="0" fontId="0" fillId="0" borderId="0" xfId="0" applyBorder="1" applyAlignment="1">
      <alignment wrapText="1"/>
    </xf>
    <xf numFmtId="9" fontId="0" fillId="0" borderId="0" xfId="1" applyFont="1" applyBorder="1" applyAlignment="1">
      <alignment wrapText="1"/>
    </xf>
    <xf numFmtId="9" fontId="0" fillId="0" borderId="0" xfId="0" applyNumberFormat="1" applyAlignment="1">
      <alignment wrapText="1"/>
    </xf>
    <xf numFmtId="0" fontId="0" fillId="0" borderId="2" xfId="0" applyBorder="1" applyAlignment="1">
      <alignment wrapText="1"/>
    </xf>
    <xf numFmtId="0" fontId="0" fillId="0" borderId="0" xfId="0" applyFont="1"/>
    <xf numFmtId="0" fontId="0" fillId="0" borderId="0" xfId="0" applyFont="1" applyAlignment="1">
      <alignment wrapText="1"/>
    </xf>
    <xf numFmtId="0" fontId="5" fillId="0" borderId="2"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32416-85A9-4ED5-97A4-A435455CCA5B}">
  <dimension ref="A1:R7"/>
  <sheetViews>
    <sheetView tabSelected="1" zoomScale="69" zoomScaleNormal="85" workbookViewId="0">
      <selection activeCell="E3" sqref="E3"/>
    </sheetView>
  </sheetViews>
  <sheetFormatPr defaultRowHeight="10.75" x14ac:dyDescent="0.3"/>
  <cols>
    <col min="1" max="1" width="9.23046875" style="3"/>
    <col min="2" max="2" width="20.23046875" style="3" customWidth="1"/>
    <col min="3" max="16384" width="9.23046875" style="3"/>
  </cols>
  <sheetData>
    <row r="1" spans="1:18" s="5" customFormat="1" ht="173.6" customHeight="1" x14ac:dyDescent="0.3">
      <c r="A1" s="1" t="s">
        <v>7</v>
      </c>
      <c r="B1" s="1" t="s">
        <v>6</v>
      </c>
      <c r="C1" s="4" t="s">
        <v>8</v>
      </c>
      <c r="D1" s="4" t="s">
        <v>9</v>
      </c>
      <c r="E1" s="4" t="s">
        <v>10</v>
      </c>
      <c r="F1" s="4" t="s">
        <v>11</v>
      </c>
      <c r="G1" s="4" t="s">
        <v>12</v>
      </c>
      <c r="H1" s="4" t="s">
        <v>13</v>
      </c>
      <c r="I1" s="4" t="s">
        <v>14</v>
      </c>
      <c r="J1" s="4" t="s">
        <v>15</v>
      </c>
      <c r="K1" s="4" t="s">
        <v>16</v>
      </c>
      <c r="L1" s="4" t="s">
        <v>17</v>
      </c>
      <c r="M1" s="4" t="s">
        <v>18</v>
      </c>
      <c r="N1" s="4" t="s">
        <v>19</v>
      </c>
      <c r="O1" s="4" t="s">
        <v>20</v>
      </c>
      <c r="P1" s="4" t="s">
        <v>21</v>
      </c>
      <c r="Q1" s="1" t="s">
        <v>0</v>
      </c>
      <c r="R1" s="1" t="s">
        <v>22</v>
      </c>
    </row>
    <row r="2" spans="1:18" x14ac:dyDescent="0.3">
      <c r="A2" s="3" t="s">
        <v>61</v>
      </c>
      <c r="B2" s="3" t="s">
        <v>62</v>
      </c>
      <c r="C2" s="3" t="s">
        <v>63</v>
      </c>
      <c r="D2" s="3" t="s">
        <v>63</v>
      </c>
      <c r="E2" s="3" t="s">
        <v>64</v>
      </c>
      <c r="F2" s="3" t="s">
        <v>64</v>
      </c>
      <c r="G2" s="3" t="s">
        <v>63</v>
      </c>
      <c r="H2" s="3" t="s">
        <v>63</v>
      </c>
      <c r="I2" s="3" t="s">
        <v>64</v>
      </c>
      <c r="J2" s="3" t="s">
        <v>63</v>
      </c>
      <c r="K2" s="3" t="s">
        <v>64</v>
      </c>
      <c r="L2" s="3" t="s">
        <v>63</v>
      </c>
      <c r="M2" s="3" t="s">
        <v>63</v>
      </c>
      <c r="N2" s="3" t="s">
        <v>64</v>
      </c>
      <c r="O2" s="3" t="s">
        <v>64</v>
      </c>
      <c r="P2" s="3" t="s">
        <v>63</v>
      </c>
      <c r="Q2" s="3">
        <v>8</v>
      </c>
      <c r="R2" s="6">
        <f>Q2/14</f>
        <v>0.5714285714285714</v>
      </c>
    </row>
    <row r="3" spans="1:18" x14ac:dyDescent="0.3">
      <c r="A3" s="3" t="s">
        <v>69</v>
      </c>
      <c r="B3" s="3" t="s">
        <v>62</v>
      </c>
      <c r="C3" s="3" t="s">
        <v>63</v>
      </c>
      <c r="D3" s="3" t="s">
        <v>104</v>
      </c>
      <c r="E3" s="3" t="s">
        <v>64</v>
      </c>
      <c r="F3" s="3" t="s">
        <v>64</v>
      </c>
      <c r="G3" s="3" t="s">
        <v>64</v>
      </c>
      <c r="H3" s="3" t="s">
        <v>63</v>
      </c>
      <c r="I3" s="3" t="s">
        <v>64</v>
      </c>
      <c r="J3" s="3" t="s">
        <v>63</v>
      </c>
      <c r="K3" s="3" t="s">
        <v>64</v>
      </c>
      <c r="L3" s="3" t="s">
        <v>64</v>
      </c>
      <c r="M3" s="3" t="s">
        <v>63</v>
      </c>
      <c r="N3" s="3" t="s">
        <v>64</v>
      </c>
      <c r="O3" s="3" t="s">
        <v>64</v>
      </c>
      <c r="P3" s="3" t="s">
        <v>64</v>
      </c>
      <c r="Q3" s="3">
        <v>4</v>
      </c>
      <c r="R3" s="6">
        <f t="shared" ref="R3:R6" si="0">Q3/14</f>
        <v>0.2857142857142857</v>
      </c>
    </row>
    <row r="4" spans="1:18" x14ac:dyDescent="0.3">
      <c r="A4" s="3" t="s">
        <v>71</v>
      </c>
      <c r="B4" s="3" t="s">
        <v>62</v>
      </c>
      <c r="C4" s="3" t="s">
        <v>63</v>
      </c>
      <c r="D4" s="3" t="s">
        <v>63</v>
      </c>
      <c r="E4" s="3" t="s">
        <v>64</v>
      </c>
      <c r="F4" s="3" t="s">
        <v>64</v>
      </c>
      <c r="G4" s="3" t="s">
        <v>63</v>
      </c>
      <c r="H4" s="3" t="s">
        <v>63</v>
      </c>
      <c r="I4" s="3" t="s">
        <v>64</v>
      </c>
      <c r="J4" s="3" t="s">
        <v>63</v>
      </c>
      <c r="K4" s="3" t="s">
        <v>64</v>
      </c>
      <c r="L4" s="3" t="s">
        <v>64</v>
      </c>
      <c r="M4" s="3" t="s">
        <v>64</v>
      </c>
      <c r="N4" s="3" t="s">
        <v>63</v>
      </c>
      <c r="O4" s="3" t="s">
        <v>64</v>
      </c>
      <c r="P4" s="3" t="s">
        <v>63</v>
      </c>
      <c r="Q4" s="3">
        <v>7</v>
      </c>
      <c r="R4" s="6">
        <f t="shared" si="0"/>
        <v>0.5</v>
      </c>
    </row>
    <row r="5" spans="1:18" x14ac:dyDescent="0.3">
      <c r="A5" s="3" t="s">
        <v>72</v>
      </c>
      <c r="B5" s="3" t="s">
        <v>62</v>
      </c>
      <c r="C5" s="3" t="s">
        <v>63</v>
      </c>
      <c r="D5" s="3" t="s">
        <v>63</v>
      </c>
      <c r="E5" s="3" t="s">
        <v>63</v>
      </c>
      <c r="F5" s="3" t="s">
        <v>63</v>
      </c>
      <c r="G5" s="3" t="s">
        <v>63</v>
      </c>
      <c r="H5" s="3" t="s">
        <v>63</v>
      </c>
      <c r="I5" s="3" t="s">
        <v>63</v>
      </c>
      <c r="J5" s="3" t="s">
        <v>63</v>
      </c>
      <c r="K5" s="3" t="s">
        <v>63</v>
      </c>
      <c r="L5" s="3" t="s">
        <v>64</v>
      </c>
      <c r="M5" s="3" t="s">
        <v>63</v>
      </c>
      <c r="N5" s="3" t="s">
        <v>63</v>
      </c>
      <c r="O5" s="3" t="s">
        <v>64</v>
      </c>
      <c r="P5" s="3" t="s">
        <v>64</v>
      </c>
      <c r="Q5" s="3">
        <v>11</v>
      </c>
      <c r="R5" s="6">
        <f t="shared" si="0"/>
        <v>0.7857142857142857</v>
      </c>
    </row>
    <row r="6" spans="1:18" x14ac:dyDescent="0.3">
      <c r="A6" s="3" t="s">
        <v>105</v>
      </c>
      <c r="B6" s="3" t="s">
        <v>62</v>
      </c>
      <c r="C6" s="3" t="s">
        <v>63</v>
      </c>
      <c r="D6" s="3" t="s">
        <v>104</v>
      </c>
      <c r="E6" s="3" t="s">
        <v>64</v>
      </c>
      <c r="F6" s="3" t="s">
        <v>64</v>
      </c>
      <c r="G6" s="3" t="s">
        <v>64</v>
      </c>
      <c r="H6" s="3" t="s">
        <v>64</v>
      </c>
      <c r="I6" s="3" t="s">
        <v>64</v>
      </c>
      <c r="J6" s="3" t="s">
        <v>63</v>
      </c>
      <c r="K6" s="3" t="s">
        <v>63</v>
      </c>
      <c r="L6" s="3" t="s">
        <v>64</v>
      </c>
      <c r="M6" s="3" t="s">
        <v>63</v>
      </c>
      <c r="N6" s="3" t="s">
        <v>64</v>
      </c>
      <c r="O6" s="3" t="s">
        <v>63</v>
      </c>
      <c r="P6" s="3" t="s">
        <v>63</v>
      </c>
      <c r="Q6" s="3">
        <v>6</v>
      </c>
      <c r="R6" s="6">
        <f t="shared" si="0"/>
        <v>0.42857142857142855</v>
      </c>
    </row>
    <row r="7" spans="1:18" x14ac:dyDescent="0.3">
      <c r="R7"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41EE4-121C-4A4B-831B-96FF380B2020}">
  <dimension ref="A1:L6"/>
  <sheetViews>
    <sheetView zoomScale="60" zoomScaleNormal="60" workbookViewId="0">
      <selection activeCell="L2" sqref="L2:L6"/>
    </sheetView>
  </sheetViews>
  <sheetFormatPr defaultRowHeight="14.6" x14ac:dyDescent="0.4"/>
  <cols>
    <col min="1" max="1" width="17.53515625" customWidth="1"/>
    <col min="2" max="2" width="15.61328125" customWidth="1"/>
  </cols>
  <sheetData>
    <row r="1" spans="1:12" s="5" customFormat="1" ht="173.6" customHeight="1" x14ac:dyDescent="0.3">
      <c r="A1" s="1" t="s">
        <v>7</v>
      </c>
      <c r="B1" s="1" t="s">
        <v>6</v>
      </c>
      <c r="C1" s="4" t="s">
        <v>23</v>
      </c>
      <c r="D1" s="4" t="s">
        <v>24</v>
      </c>
      <c r="E1" s="4" t="s">
        <v>25</v>
      </c>
      <c r="F1" s="4" t="s">
        <v>26</v>
      </c>
      <c r="G1" s="4" t="s">
        <v>27</v>
      </c>
      <c r="H1" s="4" t="s">
        <v>28</v>
      </c>
      <c r="I1" s="4" t="s">
        <v>29</v>
      </c>
      <c r="J1" s="4" t="s">
        <v>30</v>
      </c>
      <c r="K1" s="1" t="s">
        <v>0</v>
      </c>
      <c r="L1" s="1" t="s">
        <v>22</v>
      </c>
    </row>
    <row r="2" spans="1:12" ht="15.45" x14ac:dyDescent="0.4">
      <c r="A2" s="7" t="s">
        <v>78</v>
      </c>
      <c r="B2" t="s">
        <v>79</v>
      </c>
      <c r="C2" t="s">
        <v>63</v>
      </c>
      <c r="D2" t="s">
        <v>63</v>
      </c>
      <c r="E2" t="s">
        <v>63</v>
      </c>
      <c r="F2" t="s">
        <v>63</v>
      </c>
      <c r="G2" t="s">
        <v>63</v>
      </c>
      <c r="H2" t="s">
        <v>63</v>
      </c>
      <c r="I2" t="s">
        <v>63</v>
      </c>
      <c r="J2" t="s">
        <v>63</v>
      </c>
      <c r="K2">
        <v>8</v>
      </c>
      <c r="L2" s="2">
        <f>K2/8</f>
        <v>1</v>
      </c>
    </row>
    <row r="3" spans="1:12" ht="30.9" x14ac:dyDescent="0.4">
      <c r="A3" s="7" t="s">
        <v>81</v>
      </c>
      <c r="B3" s="7" t="s">
        <v>80</v>
      </c>
      <c r="C3" s="22" t="s">
        <v>63</v>
      </c>
      <c r="D3" s="21" t="s">
        <v>63</v>
      </c>
      <c r="E3" s="22" t="s">
        <v>63</v>
      </c>
      <c r="F3" s="22" t="s">
        <v>82</v>
      </c>
      <c r="G3" s="22" t="s">
        <v>82</v>
      </c>
      <c r="H3" s="22" t="s">
        <v>82</v>
      </c>
      <c r="I3" s="22" t="s">
        <v>82</v>
      </c>
      <c r="J3" s="21" t="s">
        <v>82</v>
      </c>
      <c r="K3">
        <v>3</v>
      </c>
      <c r="L3" s="2">
        <f>3/3</f>
        <v>1</v>
      </c>
    </row>
    <row r="4" spans="1:12" ht="15.45" x14ac:dyDescent="0.4">
      <c r="A4" s="23" t="s">
        <v>111</v>
      </c>
      <c r="B4" s="23" t="s">
        <v>110</v>
      </c>
      <c r="C4" t="s">
        <v>63</v>
      </c>
      <c r="D4" t="s">
        <v>64</v>
      </c>
      <c r="E4" t="s">
        <v>64</v>
      </c>
      <c r="F4" t="s">
        <v>64</v>
      </c>
      <c r="G4" t="s">
        <v>64</v>
      </c>
      <c r="H4" t="s">
        <v>63</v>
      </c>
      <c r="I4" t="s">
        <v>64</v>
      </c>
      <c r="J4" t="s">
        <v>82</v>
      </c>
      <c r="K4">
        <v>2</v>
      </c>
      <c r="L4" s="2">
        <f>2/7</f>
        <v>0.2857142857142857</v>
      </c>
    </row>
    <row r="5" spans="1:12" ht="30.9" x14ac:dyDescent="0.4">
      <c r="A5" s="23" t="s">
        <v>112</v>
      </c>
      <c r="B5" s="23" t="s">
        <v>80</v>
      </c>
      <c r="C5" t="s">
        <v>63</v>
      </c>
      <c r="D5" t="s">
        <v>63</v>
      </c>
      <c r="E5" t="s">
        <v>63</v>
      </c>
      <c r="F5" t="s">
        <v>63</v>
      </c>
      <c r="G5" t="s">
        <v>63</v>
      </c>
      <c r="H5" t="s">
        <v>63</v>
      </c>
      <c r="I5" t="s">
        <v>63</v>
      </c>
      <c r="J5" t="s">
        <v>82</v>
      </c>
      <c r="K5">
        <v>7</v>
      </c>
      <c r="L5" s="2">
        <f>7/7</f>
        <v>1</v>
      </c>
    </row>
    <row r="6" spans="1:12" ht="15.45" x14ac:dyDescent="0.4">
      <c r="A6" s="23" t="s">
        <v>113</v>
      </c>
      <c r="B6" s="23" t="s">
        <v>110</v>
      </c>
      <c r="C6" t="s">
        <v>63</v>
      </c>
      <c r="D6" t="s">
        <v>64</v>
      </c>
      <c r="E6" t="s">
        <v>64</v>
      </c>
      <c r="F6" t="s">
        <v>64</v>
      </c>
      <c r="G6" t="s">
        <v>64</v>
      </c>
      <c r="H6" t="s">
        <v>64</v>
      </c>
      <c r="I6" t="s">
        <v>64</v>
      </c>
      <c r="J6" t="s">
        <v>82</v>
      </c>
      <c r="K6">
        <v>1</v>
      </c>
      <c r="L6" s="2">
        <f>1/7</f>
        <v>0.14285714285714285</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858F3-BBC2-4810-BE6A-CC12AD306954}">
  <dimension ref="A1:U45"/>
  <sheetViews>
    <sheetView topLeftCell="F1" zoomScale="48" zoomScaleNormal="85" workbookViewId="0">
      <selection activeCell="T5" sqref="T5"/>
    </sheetView>
  </sheetViews>
  <sheetFormatPr defaultRowHeight="14.6" x14ac:dyDescent="0.4"/>
  <cols>
    <col min="1" max="1" width="14.23046875" style="9" customWidth="1"/>
    <col min="2" max="2" width="19.15234375" style="9" customWidth="1"/>
    <col min="3" max="16" width="9.23046875" style="9"/>
    <col min="17" max="17" width="9.23046875" style="12"/>
    <col min="18" max="18" width="9.23046875" style="10"/>
    <col min="19" max="19" width="9.23046875" style="9"/>
    <col min="20" max="21" width="11.3828125" style="9" bestFit="1" customWidth="1"/>
    <col min="22" max="16384" width="9.23046875" style="9"/>
  </cols>
  <sheetData>
    <row r="1" spans="1:19" s="5" customFormat="1" ht="248.15" customHeight="1" x14ac:dyDescent="0.3">
      <c r="A1" s="1" t="s">
        <v>7</v>
      </c>
      <c r="B1" s="1" t="s">
        <v>6</v>
      </c>
      <c r="C1" s="4" t="s">
        <v>5</v>
      </c>
      <c r="D1" s="4" t="s">
        <v>4</v>
      </c>
      <c r="E1" s="4" t="s">
        <v>3</v>
      </c>
      <c r="F1" s="4" t="s">
        <v>2</v>
      </c>
      <c r="G1" s="4" t="s">
        <v>1</v>
      </c>
      <c r="H1" s="4" t="s">
        <v>31</v>
      </c>
      <c r="I1" s="4" t="s">
        <v>32</v>
      </c>
      <c r="J1" s="4" t="s">
        <v>33</v>
      </c>
      <c r="K1" s="4" t="s">
        <v>34</v>
      </c>
      <c r="L1" s="4" t="s">
        <v>35</v>
      </c>
      <c r="M1" s="4" t="s">
        <v>36</v>
      </c>
      <c r="N1" s="4" t="s">
        <v>37</v>
      </c>
      <c r="O1" s="4" t="s">
        <v>38</v>
      </c>
      <c r="P1" s="4" t="s">
        <v>39</v>
      </c>
      <c r="Q1" s="11" t="s">
        <v>0</v>
      </c>
      <c r="R1" s="13" t="s">
        <v>22</v>
      </c>
    </row>
    <row r="2" spans="1:19" ht="29.15" x14ac:dyDescent="0.4">
      <c r="A2" s="16" t="s">
        <v>97</v>
      </c>
      <c r="B2" s="9" t="s">
        <v>66</v>
      </c>
      <c r="C2" s="9" t="s">
        <v>63</v>
      </c>
      <c r="D2" s="9" t="s">
        <v>63</v>
      </c>
      <c r="E2" s="9" t="s">
        <v>63</v>
      </c>
      <c r="F2" s="9" t="s">
        <v>63</v>
      </c>
      <c r="G2" s="9" t="s">
        <v>64</v>
      </c>
      <c r="H2" s="9" t="s">
        <v>63</v>
      </c>
      <c r="I2" s="9" t="s">
        <v>63</v>
      </c>
      <c r="J2" s="9" t="s">
        <v>63</v>
      </c>
      <c r="K2" s="9" t="s">
        <v>63</v>
      </c>
      <c r="L2" s="9" t="s">
        <v>64</v>
      </c>
      <c r="M2" s="9" t="s">
        <v>64</v>
      </c>
      <c r="N2" s="9" t="s">
        <v>63</v>
      </c>
      <c r="O2" s="9" t="s">
        <v>63</v>
      </c>
      <c r="P2" s="9" t="s">
        <v>63</v>
      </c>
      <c r="Q2" s="12">
        <v>11</v>
      </c>
      <c r="R2" s="10">
        <f t="shared" ref="R2:R28" si="0">Q2/14</f>
        <v>0.7857142857142857</v>
      </c>
      <c r="S2" s="9">
        <f t="shared" ref="S2:S29" si="1">IF(R2&lt;33.3%,1,IF(R2&gt;66.6%,3,2))</f>
        <v>3</v>
      </c>
    </row>
    <row r="3" spans="1:19" x14ac:dyDescent="0.4">
      <c r="A3" s="16" t="s">
        <v>88</v>
      </c>
      <c r="B3" s="9" t="s">
        <v>66</v>
      </c>
      <c r="C3" s="9" t="s">
        <v>63</v>
      </c>
      <c r="D3" s="9" t="s">
        <v>63</v>
      </c>
      <c r="E3" s="9" t="s">
        <v>63</v>
      </c>
      <c r="F3" s="9" t="s">
        <v>63</v>
      </c>
      <c r="G3" s="9" t="s">
        <v>64</v>
      </c>
      <c r="H3" s="9" t="s">
        <v>63</v>
      </c>
      <c r="I3" s="9" t="s">
        <v>63</v>
      </c>
      <c r="J3" s="9" t="s">
        <v>63</v>
      </c>
      <c r="K3" s="9" t="s">
        <v>63</v>
      </c>
      <c r="L3" s="9" t="s">
        <v>64</v>
      </c>
      <c r="M3" s="9" t="s">
        <v>64</v>
      </c>
      <c r="N3" s="9" t="s">
        <v>104</v>
      </c>
      <c r="O3" s="9" t="s">
        <v>63</v>
      </c>
      <c r="P3" s="9" t="s">
        <v>63</v>
      </c>
      <c r="Q3" s="12">
        <v>10</v>
      </c>
      <c r="R3" s="10">
        <f t="shared" si="0"/>
        <v>0.7142857142857143</v>
      </c>
      <c r="S3" s="9">
        <f t="shared" si="1"/>
        <v>3</v>
      </c>
    </row>
    <row r="4" spans="1:19" x14ac:dyDescent="0.4">
      <c r="A4" s="16" t="s">
        <v>92</v>
      </c>
      <c r="B4" s="9" t="s">
        <v>66</v>
      </c>
      <c r="C4" s="9" t="s">
        <v>63</v>
      </c>
      <c r="D4" s="9" t="s">
        <v>63</v>
      </c>
      <c r="E4" s="9" t="s">
        <v>63</v>
      </c>
      <c r="F4" s="9" t="s">
        <v>63</v>
      </c>
      <c r="G4" s="9" t="s">
        <v>64</v>
      </c>
      <c r="H4" s="9" t="s">
        <v>63</v>
      </c>
      <c r="I4" s="9" t="s">
        <v>63</v>
      </c>
      <c r="J4" s="9" t="s">
        <v>63</v>
      </c>
      <c r="K4" s="9" t="s">
        <v>63</v>
      </c>
      <c r="L4" s="9" t="s">
        <v>64</v>
      </c>
      <c r="M4" s="9" t="s">
        <v>64</v>
      </c>
      <c r="N4" s="9" t="s">
        <v>104</v>
      </c>
      <c r="O4" s="9" t="s">
        <v>63</v>
      </c>
      <c r="P4" s="9" t="s">
        <v>63</v>
      </c>
      <c r="Q4" s="12">
        <v>10</v>
      </c>
      <c r="R4" s="10">
        <f t="shared" si="0"/>
        <v>0.7142857142857143</v>
      </c>
      <c r="S4" s="9">
        <f t="shared" si="1"/>
        <v>3</v>
      </c>
    </row>
    <row r="5" spans="1:19" x14ac:dyDescent="0.4">
      <c r="A5" s="16" t="s">
        <v>108</v>
      </c>
      <c r="B5" s="9" t="s">
        <v>66</v>
      </c>
      <c r="C5" s="9" t="s">
        <v>63</v>
      </c>
      <c r="D5" s="9" t="s">
        <v>63</v>
      </c>
      <c r="E5" s="9" t="s">
        <v>63</v>
      </c>
      <c r="F5" s="9" t="s">
        <v>63</v>
      </c>
      <c r="G5" s="9" t="s">
        <v>64</v>
      </c>
      <c r="H5" s="9" t="s">
        <v>63</v>
      </c>
      <c r="I5" s="9" t="s">
        <v>63</v>
      </c>
      <c r="J5" s="9" t="s">
        <v>63</v>
      </c>
      <c r="K5" s="9" t="s">
        <v>64</v>
      </c>
      <c r="L5" s="9" t="s">
        <v>63</v>
      </c>
      <c r="M5" s="9" t="s">
        <v>64</v>
      </c>
      <c r="N5" s="9" t="s">
        <v>104</v>
      </c>
      <c r="O5" s="9" t="s">
        <v>63</v>
      </c>
      <c r="P5" s="9" t="s">
        <v>63</v>
      </c>
      <c r="Q5" s="12">
        <v>10</v>
      </c>
      <c r="R5" s="10">
        <f t="shared" si="0"/>
        <v>0.7142857142857143</v>
      </c>
      <c r="S5" s="9">
        <f t="shared" si="1"/>
        <v>3</v>
      </c>
    </row>
    <row r="6" spans="1:19" ht="29.15" x14ac:dyDescent="0.4">
      <c r="A6" s="16" t="s">
        <v>106</v>
      </c>
      <c r="B6" s="9" t="s">
        <v>66</v>
      </c>
      <c r="C6" s="9" t="s">
        <v>63</v>
      </c>
      <c r="D6" s="9" t="s">
        <v>63</v>
      </c>
      <c r="E6" s="9" t="s">
        <v>63</v>
      </c>
      <c r="F6" s="9" t="s">
        <v>63</v>
      </c>
      <c r="G6" s="9" t="s">
        <v>64</v>
      </c>
      <c r="H6" s="9" t="s">
        <v>63</v>
      </c>
      <c r="I6" s="9" t="s">
        <v>63</v>
      </c>
      <c r="J6" s="9" t="s">
        <v>63</v>
      </c>
      <c r="K6" s="9" t="s">
        <v>63</v>
      </c>
      <c r="L6" s="9" t="s">
        <v>64</v>
      </c>
      <c r="M6" s="9" t="s">
        <v>64</v>
      </c>
      <c r="N6" s="9" t="s">
        <v>104</v>
      </c>
      <c r="O6" s="9" t="s">
        <v>63</v>
      </c>
      <c r="P6" s="9" t="s">
        <v>63</v>
      </c>
      <c r="Q6" s="12">
        <v>10</v>
      </c>
      <c r="R6" s="10">
        <f t="shared" si="0"/>
        <v>0.7142857142857143</v>
      </c>
      <c r="S6" s="9">
        <f t="shared" si="1"/>
        <v>3</v>
      </c>
    </row>
    <row r="7" spans="1:19" ht="29.15" x14ac:dyDescent="0.4">
      <c r="A7" s="16" t="s">
        <v>107</v>
      </c>
      <c r="B7" s="9" t="s">
        <v>66</v>
      </c>
      <c r="C7" s="9" t="s">
        <v>63</v>
      </c>
      <c r="D7" s="9" t="s">
        <v>63</v>
      </c>
      <c r="E7" s="9" t="s">
        <v>63</v>
      </c>
      <c r="F7" s="9" t="s">
        <v>63</v>
      </c>
      <c r="G7" s="9" t="s">
        <v>64</v>
      </c>
      <c r="H7" s="9" t="s">
        <v>63</v>
      </c>
      <c r="I7" s="9" t="s">
        <v>63</v>
      </c>
      <c r="J7" s="9" t="s">
        <v>63</v>
      </c>
      <c r="K7" s="9" t="s">
        <v>63</v>
      </c>
      <c r="L7" s="9" t="s">
        <v>64</v>
      </c>
      <c r="M7" s="9" t="s">
        <v>64</v>
      </c>
      <c r="N7" s="9" t="s">
        <v>104</v>
      </c>
      <c r="O7" s="9" t="s">
        <v>63</v>
      </c>
      <c r="P7" s="9" t="s">
        <v>63</v>
      </c>
      <c r="Q7" s="12">
        <v>10</v>
      </c>
      <c r="R7" s="10">
        <f t="shared" si="0"/>
        <v>0.7142857142857143</v>
      </c>
      <c r="S7" s="9">
        <f t="shared" si="1"/>
        <v>3</v>
      </c>
    </row>
    <row r="8" spans="1:19" x14ac:dyDescent="0.4">
      <c r="A8" s="16" t="s">
        <v>93</v>
      </c>
      <c r="B8" s="9" t="s">
        <v>66</v>
      </c>
      <c r="C8" s="9" t="s">
        <v>63</v>
      </c>
      <c r="D8" s="9" t="s">
        <v>63</v>
      </c>
      <c r="E8" s="9" t="s">
        <v>63</v>
      </c>
      <c r="F8" s="9" t="s">
        <v>63</v>
      </c>
      <c r="G8" s="9" t="s">
        <v>64</v>
      </c>
      <c r="H8" s="9" t="s">
        <v>63</v>
      </c>
      <c r="I8" s="9" t="s">
        <v>63</v>
      </c>
      <c r="J8" s="9" t="s">
        <v>63</v>
      </c>
      <c r="K8" s="9" t="s">
        <v>64</v>
      </c>
      <c r="L8" s="9" t="s">
        <v>64</v>
      </c>
      <c r="M8" s="9" t="s">
        <v>109</v>
      </c>
      <c r="N8" s="9" t="s">
        <v>63</v>
      </c>
      <c r="O8" s="9" t="s">
        <v>63</v>
      </c>
      <c r="P8" s="9" t="s">
        <v>63</v>
      </c>
      <c r="Q8" s="12">
        <v>11</v>
      </c>
      <c r="R8" s="10">
        <f t="shared" si="0"/>
        <v>0.7857142857142857</v>
      </c>
      <c r="S8" s="9">
        <f t="shared" si="1"/>
        <v>3</v>
      </c>
    </row>
    <row r="9" spans="1:19" x14ac:dyDescent="0.4">
      <c r="A9" s="8" t="s">
        <v>86</v>
      </c>
      <c r="B9" s="9" t="s">
        <v>66</v>
      </c>
      <c r="C9" s="9" t="s">
        <v>63</v>
      </c>
      <c r="D9" s="9" t="s">
        <v>63</v>
      </c>
      <c r="E9" s="9" t="s">
        <v>63</v>
      </c>
      <c r="F9" s="9" t="s">
        <v>64</v>
      </c>
      <c r="G9" s="9" t="s">
        <v>64</v>
      </c>
      <c r="H9" s="9" t="s">
        <v>63</v>
      </c>
      <c r="I9" s="9" t="s">
        <v>63</v>
      </c>
      <c r="J9" s="9" t="s">
        <v>63</v>
      </c>
      <c r="K9" s="9" t="s">
        <v>63</v>
      </c>
      <c r="L9" s="9" t="s">
        <v>63</v>
      </c>
      <c r="M9" s="9" t="s">
        <v>64</v>
      </c>
      <c r="N9" s="9" t="s">
        <v>104</v>
      </c>
      <c r="O9" s="9" t="s">
        <v>63</v>
      </c>
      <c r="P9" s="9" t="s">
        <v>63</v>
      </c>
      <c r="Q9" s="12">
        <v>10</v>
      </c>
      <c r="R9" s="10">
        <f t="shared" si="0"/>
        <v>0.7142857142857143</v>
      </c>
      <c r="S9" s="9">
        <f t="shared" si="1"/>
        <v>3</v>
      </c>
    </row>
    <row r="10" spans="1:19" x14ac:dyDescent="0.4">
      <c r="A10" s="8" t="s">
        <v>84</v>
      </c>
      <c r="B10" s="9" t="s">
        <v>66</v>
      </c>
      <c r="C10" s="9" t="s">
        <v>63</v>
      </c>
      <c r="D10" s="9" t="s">
        <v>63</v>
      </c>
      <c r="E10" s="9" t="s">
        <v>63</v>
      </c>
      <c r="F10" s="9" t="s">
        <v>63</v>
      </c>
      <c r="G10" s="9" t="s">
        <v>64</v>
      </c>
      <c r="H10" s="9" t="s">
        <v>63</v>
      </c>
      <c r="I10" s="9" t="s">
        <v>63</v>
      </c>
      <c r="J10" s="9" t="s">
        <v>63</v>
      </c>
      <c r="K10" s="9" t="s">
        <v>63</v>
      </c>
      <c r="L10" s="9" t="s">
        <v>64</v>
      </c>
      <c r="M10" s="9" t="s">
        <v>64</v>
      </c>
      <c r="N10" s="9" t="s">
        <v>104</v>
      </c>
      <c r="O10" s="9" t="s">
        <v>63</v>
      </c>
      <c r="P10" s="9" t="s">
        <v>63</v>
      </c>
      <c r="Q10" s="12">
        <v>10</v>
      </c>
      <c r="R10" s="10">
        <f t="shared" si="0"/>
        <v>0.7142857142857143</v>
      </c>
      <c r="S10" s="9">
        <f t="shared" si="1"/>
        <v>3</v>
      </c>
    </row>
    <row r="11" spans="1:19" x14ac:dyDescent="0.4">
      <c r="A11" s="8" t="s">
        <v>85</v>
      </c>
      <c r="B11" s="9" t="s">
        <v>66</v>
      </c>
      <c r="C11" s="9" t="s">
        <v>63</v>
      </c>
      <c r="D11" s="9" t="s">
        <v>63</v>
      </c>
      <c r="E11" s="9" t="s">
        <v>63</v>
      </c>
      <c r="F11" s="9" t="s">
        <v>64</v>
      </c>
      <c r="G11" s="9" t="s">
        <v>64</v>
      </c>
      <c r="H11" s="9" t="s">
        <v>63</v>
      </c>
      <c r="I11" s="9" t="s">
        <v>63</v>
      </c>
      <c r="J11" s="9" t="s">
        <v>63</v>
      </c>
      <c r="K11" s="9" t="s">
        <v>104</v>
      </c>
      <c r="L11" s="9" t="s">
        <v>64</v>
      </c>
      <c r="M11" s="9" t="s">
        <v>64</v>
      </c>
      <c r="N11" s="9" t="s">
        <v>104</v>
      </c>
      <c r="O11" s="9" t="s">
        <v>63</v>
      </c>
      <c r="P11" s="9" t="s">
        <v>63</v>
      </c>
      <c r="Q11" s="12">
        <v>8</v>
      </c>
      <c r="R11" s="10">
        <f t="shared" si="0"/>
        <v>0.5714285714285714</v>
      </c>
      <c r="S11" s="9">
        <f t="shared" si="1"/>
        <v>2</v>
      </c>
    </row>
    <row r="12" spans="1:19" x14ac:dyDescent="0.4">
      <c r="A12" s="8" t="s">
        <v>96</v>
      </c>
      <c r="B12" s="9" t="s">
        <v>66</v>
      </c>
      <c r="C12" s="9" t="s">
        <v>63</v>
      </c>
      <c r="D12" s="9" t="s">
        <v>63</v>
      </c>
      <c r="E12" s="9" t="s">
        <v>63</v>
      </c>
      <c r="F12" s="9" t="s">
        <v>63</v>
      </c>
      <c r="G12" s="9" t="s">
        <v>64</v>
      </c>
      <c r="H12" s="9" t="s">
        <v>63</v>
      </c>
      <c r="I12" s="9" t="s">
        <v>63</v>
      </c>
      <c r="J12" s="9" t="s">
        <v>63</v>
      </c>
      <c r="K12" s="9" t="s">
        <v>63</v>
      </c>
      <c r="L12" s="9" t="s">
        <v>63</v>
      </c>
      <c r="M12" s="9" t="s">
        <v>64</v>
      </c>
      <c r="N12" s="9" t="s">
        <v>104</v>
      </c>
      <c r="O12" s="9" t="s">
        <v>63</v>
      </c>
      <c r="P12" s="9" t="s">
        <v>63</v>
      </c>
      <c r="Q12" s="12">
        <v>11</v>
      </c>
      <c r="R12" s="10">
        <f t="shared" si="0"/>
        <v>0.7857142857142857</v>
      </c>
      <c r="S12" s="9">
        <f t="shared" si="1"/>
        <v>3</v>
      </c>
    </row>
    <row r="13" spans="1:19" x14ac:dyDescent="0.4">
      <c r="A13" s="8" t="s">
        <v>89</v>
      </c>
      <c r="B13" s="9" t="s">
        <v>66</v>
      </c>
      <c r="C13" s="9" t="s">
        <v>63</v>
      </c>
      <c r="D13" s="9" t="s">
        <v>63</v>
      </c>
      <c r="E13" s="9" t="s">
        <v>63</v>
      </c>
      <c r="F13" s="9" t="s">
        <v>63</v>
      </c>
      <c r="G13" s="9" t="s">
        <v>64</v>
      </c>
      <c r="H13" s="9" t="s">
        <v>63</v>
      </c>
      <c r="I13" s="9" t="s">
        <v>63</v>
      </c>
      <c r="J13" s="9" t="s">
        <v>63</v>
      </c>
      <c r="K13" s="9" t="s">
        <v>64</v>
      </c>
      <c r="L13" s="9" t="s">
        <v>64</v>
      </c>
      <c r="M13" s="9" t="s">
        <v>64</v>
      </c>
      <c r="N13" s="9" t="s">
        <v>104</v>
      </c>
      <c r="O13" s="9" t="s">
        <v>63</v>
      </c>
      <c r="P13" s="9" t="s">
        <v>63</v>
      </c>
      <c r="Q13" s="12">
        <v>9</v>
      </c>
      <c r="R13" s="10">
        <f t="shared" si="0"/>
        <v>0.6428571428571429</v>
      </c>
      <c r="S13" s="9">
        <f t="shared" si="1"/>
        <v>2</v>
      </c>
    </row>
    <row r="14" spans="1:19" x14ac:dyDescent="0.4">
      <c r="A14" s="20" t="s">
        <v>74</v>
      </c>
      <c r="B14" s="9" t="s">
        <v>66</v>
      </c>
      <c r="C14" s="9" t="s">
        <v>63</v>
      </c>
      <c r="D14" s="9" t="s">
        <v>63</v>
      </c>
      <c r="E14" s="9" t="s">
        <v>63</v>
      </c>
      <c r="F14" s="9" t="s">
        <v>64</v>
      </c>
      <c r="G14" s="9" t="s">
        <v>64</v>
      </c>
      <c r="H14" s="9" t="s">
        <v>63</v>
      </c>
      <c r="I14" s="9" t="s">
        <v>63</v>
      </c>
      <c r="J14" s="9" t="s">
        <v>63</v>
      </c>
      <c r="K14" s="9" t="s">
        <v>63</v>
      </c>
      <c r="L14" s="9" t="s">
        <v>64</v>
      </c>
      <c r="M14" s="9" t="s">
        <v>64</v>
      </c>
      <c r="N14" s="9" t="s">
        <v>63</v>
      </c>
      <c r="O14" s="9" t="s">
        <v>63</v>
      </c>
      <c r="P14" s="9" t="s">
        <v>63</v>
      </c>
      <c r="Q14" s="12">
        <v>11</v>
      </c>
      <c r="R14" s="10">
        <f t="shared" si="0"/>
        <v>0.7857142857142857</v>
      </c>
      <c r="S14" s="9">
        <f t="shared" si="1"/>
        <v>3</v>
      </c>
    </row>
    <row r="15" spans="1:19" x14ac:dyDescent="0.4">
      <c r="A15" s="20" t="s">
        <v>75</v>
      </c>
      <c r="B15" s="9" t="s">
        <v>66</v>
      </c>
      <c r="C15" s="9" t="s">
        <v>63</v>
      </c>
      <c r="D15" s="9" t="s">
        <v>63</v>
      </c>
      <c r="E15" s="9" t="s">
        <v>63</v>
      </c>
      <c r="F15" s="9" t="s">
        <v>64</v>
      </c>
      <c r="G15" s="9" t="s">
        <v>64</v>
      </c>
      <c r="H15" s="9" t="s">
        <v>63</v>
      </c>
      <c r="I15" s="9" t="s">
        <v>63</v>
      </c>
      <c r="J15" s="9" t="s">
        <v>63</v>
      </c>
      <c r="K15" s="9" t="s">
        <v>63</v>
      </c>
      <c r="L15" s="9" t="s">
        <v>64</v>
      </c>
      <c r="M15" s="9" t="s">
        <v>64</v>
      </c>
      <c r="N15" s="9" t="s">
        <v>64</v>
      </c>
      <c r="O15" s="9" t="s">
        <v>63</v>
      </c>
      <c r="P15" s="9" t="s">
        <v>63</v>
      </c>
      <c r="Q15" s="12">
        <v>9</v>
      </c>
      <c r="R15" s="10">
        <f t="shared" si="0"/>
        <v>0.6428571428571429</v>
      </c>
      <c r="S15" s="9">
        <f t="shared" si="1"/>
        <v>2</v>
      </c>
    </row>
    <row r="16" spans="1:19" x14ac:dyDescent="0.4">
      <c r="A16" s="8" t="s">
        <v>75</v>
      </c>
      <c r="B16" s="9" t="s">
        <v>66</v>
      </c>
      <c r="C16" s="9" t="s">
        <v>63</v>
      </c>
      <c r="D16" s="9" t="s">
        <v>63</v>
      </c>
      <c r="E16" s="9" t="s">
        <v>63</v>
      </c>
      <c r="F16" s="9" t="s">
        <v>64</v>
      </c>
      <c r="G16" s="9" t="s">
        <v>64</v>
      </c>
      <c r="H16" s="9" t="s">
        <v>63</v>
      </c>
      <c r="I16" s="9" t="s">
        <v>63</v>
      </c>
      <c r="J16" s="9" t="s">
        <v>63</v>
      </c>
      <c r="K16" s="9" t="s">
        <v>63</v>
      </c>
      <c r="L16" s="9" t="s">
        <v>64</v>
      </c>
      <c r="M16" s="9" t="s">
        <v>64</v>
      </c>
      <c r="N16" s="9" t="s">
        <v>64</v>
      </c>
      <c r="O16" s="9" t="s">
        <v>63</v>
      </c>
      <c r="P16" s="9" t="s">
        <v>63</v>
      </c>
      <c r="Q16" s="12">
        <v>9</v>
      </c>
      <c r="R16" s="10">
        <f t="shared" si="0"/>
        <v>0.6428571428571429</v>
      </c>
      <c r="S16" s="9">
        <f t="shared" si="1"/>
        <v>2</v>
      </c>
    </row>
    <row r="17" spans="1:19" x14ac:dyDescent="0.4">
      <c r="A17" s="8" t="s">
        <v>94</v>
      </c>
      <c r="B17" s="20" t="s">
        <v>66</v>
      </c>
      <c r="C17" s="9" t="s">
        <v>63</v>
      </c>
      <c r="D17" s="9" t="s">
        <v>63</v>
      </c>
      <c r="E17" s="9" t="s">
        <v>63</v>
      </c>
      <c r="F17" s="9" t="s">
        <v>63</v>
      </c>
      <c r="G17" s="9" t="s">
        <v>64</v>
      </c>
      <c r="H17" s="9" t="s">
        <v>63</v>
      </c>
      <c r="I17" s="9" t="s">
        <v>63</v>
      </c>
      <c r="J17" s="9" t="s">
        <v>63</v>
      </c>
      <c r="K17" s="9" t="s">
        <v>63</v>
      </c>
      <c r="L17" s="9" t="s">
        <v>63</v>
      </c>
      <c r="M17" s="9" t="s">
        <v>64</v>
      </c>
      <c r="N17" s="9" t="s">
        <v>104</v>
      </c>
      <c r="O17" s="9" t="s">
        <v>63</v>
      </c>
      <c r="P17" s="9" t="s">
        <v>63</v>
      </c>
      <c r="Q17" s="12">
        <v>11</v>
      </c>
      <c r="R17" s="10">
        <f t="shared" si="0"/>
        <v>0.7857142857142857</v>
      </c>
      <c r="S17" s="9">
        <f t="shared" si="1"/>
        <v>3</v>
      </c>
    </row>
    <row r="18" spans="1:19" ht="29.15" x14ac:dyDescent="0.4">
      <c r="A18" s="8" t="s">
        <v>91</v>
      </c>
      <c r="B18" s="16" t="s">
        <v>100</v>
      </c>
      <c r="C18" s="9" t="s">
        <v>63</v>
      </c>
      <c r="D18" s="9" t="s">
        <v>63</v>
      </c>
      <c r="E18" s="9" t="s">
        <v>64</v>
      </c>
      <c r="F18" s="9" t="s">
        <v>63</v>
      </c>
      <c r="G18" s="9" t="s">
        <v>64</v>
      </c>
      <c r="H18" s="9" t="s">
        <v>64</v>
      </c>
      <c r="I18" s="9" t="s">
        <v>64</v>
      </c>
      <c r="J18" s="9" t="s">
        <v>63</v>
      </c>
      <c r="K18" s="9" t="s">
        <v>64</v>
      </c>
      <c r="L18" s="9" t="s">
        <v>64</v>
      </c>
      <c r="M18" s="9" t="s">
        <v>63</v>
      </c>
      <c r="N18" s="9" t="s">
        <v>104</v>
      </c>
      <c r="O18" s="9" t="s">
        <v>63</v>
      </c>
      <c r="P18" s="9" t="s">
        <v>63</v>
      </c>
      <c r="Q18" s="12">
        <v>7</v>
      </c>
      <c r="R18" s="10">
        <f t="shared" si="0"/>
        <v>0.5</v>
      </c>
      <c r="S18" s="9">
        <f t="shared" si="1"/>
        <v>2</v>
      </c>
    </row>
    <row r="19" spans="1:19" x14ac:dyDescent="0.4">
      <c r="A19" s="8" t="s">
        <v>95</v>
      </c>
      <c r="B19" s="9" t="s">
        <v>66</v>
      </c>
      <c r="C19" s="9" t="s">
        <v>63</v>
      </c>
      <c r="D19" s="9" t="s">
        <v>63</v>
      </c>
      <c r="E19" s="9" t="s">
        <v>63</v>
      </c>
      <c r="F19" s="9" t="s">
        <v>63</v>
      </c>
      <c r="G19" s="9" t="s">
        <v>64</v>
      </c>
      <c r="H19" s="9" t="s">
        <v>63</v>
      </c>
      <c r="I19" s="9" t="s">
        <v>63</v>
      </c>
      <c r="J19" s="9" t="s">
        <v>63</v>
      </c>
      <c r="K19" s="9" t="s">
        <v>64</v>
      </c>
      <c r="L19" s="9" t="s">
        <v>64</v>
      </c>
      <c r="M19" s="9" t="s">
        <v>64</v>
      </c>
      <c r="N19" s="9" t="s">
        <v>104</v>
      </c>
      <c r="O19" s="9" t="s">
        <v>63</v>
      </c>
      <c r="P19" s="9" t="s">
        <v>63</v>
      </c>
      <c r="Q19" s="12">
        <v>9</v>
      </c>
      <c r="R19" s="10">
        <f t="shared" si="0"/>
        <v>0.6428571428571429</v>
      </c>
      <c r="S19" s="9">
        <f t="shared" si="1"/>
        <v>2</v>
      </c>
    </row>
    <row r="20" spans="1:19" x14ac:dyDescent="0.4">
      <c r="A20" s="20" t="s">
        <v>73</v>
      </c>
      <c r="B20" s="9" t="s">
        <v>66</v>
      </c>
      <c r="C20" s="9" t="s">
        <v>63</v>
      </c>
      <c r="D20" s="9" t="s">
        <v>63</v>
      </c>
      <c r="E20" s="9" t="s">
        <v>63</v>
      </c>
      <c r="F20" s="9" t="s">
        <v>63</v>
      </c>
      <c r="G20" s="9" t="s">
        <v>64</v>
      </c>
      <c r="H20" s="9" t="s">
        <v>63</v>
      </c>
      <c r="I20" s="9" t="s">
        <v>63</v>
      </c>
      <c r="J20" s="9" t="s">
        <v>63</v>
      </c>
      <c r="K20" s="9" t="s">
        <v>63</v>
      </c>
      <c r="L20" s="9" t="s">
        <v>64</v>
      </c>
      <c r="M20" s="9" t="s">
        <v>63</v>
      </c>
      <c r="N20" s="9" t="s">
        <v>63</v>
      </c>
      <c r="O20" s="9" t="s">
        <v>63</v>
      </c>
      <c r="P20" s="9" t="s">
        <v>63</v>
      </c>
      <c r="Q20" s="12">
        <v>12</v>
      </c>
      <c r="R20" s="10">
        <f t="shared" si="0"/>
        <v>0.8571428571428571</v>
      </c>
      <c r="S20" s="9">
        <f t="shared" si="1"/>
        <v>3</v>
      </c>
    </row>
    <row r="21" spans="1:19" x14ac:dyDescent="0.4">
      <c r="A21" s="20" t="s">
        <v>65</v>
      </c>
      <c r="B21" s="9" t="s">
        <v>66</v>
      </c>
      <c r="C21" s="9" t="s">
        <v>63</v>
      </c>
      <c r="D21" s="9" t="s">
        <v>63</v>
      </c>
      <c r="E21" s="9" t="s">
        <v>63</v>
      </c>
      <c r="F21" s="9" t="s">
        <v>63</v>
      </c>
      <c r="G21" s="9" t="s">
        <v>64</v>
      </c>
      <c r="H21" s="9" t="s">
        <v>63</v>
      </c>
      <c r="I21" s="9" t="s">
        <v>63</v>
      </c>
      <c r="J21" s="9" t="s">
        <v>63</v>
      </c>
      <c r="K21" s="9" t="s">
        <v>63</v>
      </c>
      <c r="L21" s="9" t="s">
        <v>64</v>
      </c>
      <c r="M21" s="9" t="s">
        <v>63</v>
      </c>
      <c r="N21" s="9" t="s">
        <v>64</v>
      </c>
      <c r="O21" s="9" t="s">
        <v>64</v>
      </c>
      <c r="P21" s="9" t="s">
        <v>63</v>
      </c>
      <c r="Q21" s="12">
        <f>10</f>
        <v>10</v>
      </c>
      <c r="R21" s="10">
        <f t="shared" si="0"/>
        <v>0.7142857142857143</v>
      </c>
      <c r="S21" s="9">
        <f t="shared" si="1"/>
        <v>3</v>
      </c>
    </row>
    <row r="22" spans="1:19" ht="29.15" x14ac:dyDescent="0.4">
      <c r="A22" s="20" t="s">
        <v>70</v>
      </c>
      <c r="B22" s="9" t="s">
        <v>66</v>
      </c>
      <c r="C22" s="9" t="s">
        <v>63</v>
      </c>
      <c r="D22" s="9" t="s">
        <v>63</v>
      </c>
      <c r="E22" s="9" t="s">
        <v>63</v>
      </c>
      <c r="F22" s="9" t="s">
        <v>63</v>
      </c>
      <c r="G22" s="9" t="s">
        <v>64</v>
      </c>
      <c r="H22" s="9" t="s">
        <v>63</v>
      </c>
      <c r="I22" s="9" t="s">
        <v>63</v>
      </c>
      <c r="J22" s="9" t="s">
        <v>63</v>
      </c>
      <c r="K22" s="9" t="s">
        <v>63</v>
      </c>
      <c r="L22" s="9" t="s">
        <v>64</v>
      </c>
      <c r="M22" s="9" t="s">
        <v>64</v>
      </c>
      <c r="N22" s="9" t="s">
        <v>63</v>
      </c>
      <c r="O22" s="9" t="s">
        <v>64</v>
      </c>
      <c r="P22" s="9" t="s">
        <v>63</v>
      </c>
      <c r="Q22" s="12">
        <v>10</v>
      </c>
      <c r="R22" s="10">
        <f t="shared" si="0"/>
        <v>0.7142857142857143</v>
      </c>
      <c r="S22" s="9">
        <f t="shared" si="1"/>
        <v>3</v>
      </c>
    </row>
    <row r="23" spans="1:19" ht="29.15" x14ac:dyDescent="0.4">
      <c r="A23" s="20" t="s">
        <v>67</v>
      </c>
      <c r="B23" s="9" t="s">
        <v>66</v>
      </c>
      <c r="C23" s="9" t="s">
        <v>63</v>
      </c>
      <c r="D23" s="9" t="s">
        <v>63</v>
      </c>
      <c r="E23" s="9" t="s">
        <v>63</v>
      </c>
      <c r="F23" s="9" t="s">
        <v>63</v>
      </c>
      <c r="G23" s="9" t="s">
        <v>64</v>
      </c>
      <c r="H23" s="9" t="s">
        <v>63</v>
      </c>
      <c r="I23" s="9" t="s">
        <v>63</v>
      </c>
      <c r="J23" s="9" t="s">
        <v>63</v>
      </c>
      <c r="K23" s="9" t="s">
        <v>63</v>
      </c>
      <c r="L23" s="9" t="s">
        <v>64</v>
      </c>
      <c r="M23" s="9" t="s">
        <v>63</v>
      </c>
      <c r="N23" s="9" t="s">
        <v>63</v>
      </c>
      <c r="O23" s="9" t="s">
        <v>64</v>
      </c>
      <c r="P23" s="9" t="s">
        <v>63</v>
      </c>
      <c r="Q23" s="12">
        <v>11</v>
      </c>
      <c r="R23" s="10">
        <f t="shared" si="0"/>
        <v>0.7857142857142857</v>
      </c>
      <c r="S23" s="9">
        <f t="shared" si="1"/>
        <v>3</v>
      </c>
    </row>
    <row r="24" spans="1:19" x14ac:dyDescent="0.4">
      <c r="A24" s="20" t="s">
        <v>68</v>
      </c>
      <c r="B24" s="9" t="s">
        <v>66</v>
      </c>
      <c r="C24" s="9" t="s">
        <v>63</v>
      </c>
      <c r="D24" s="9" t="s">
        <v>63</v>
      </c>
      <c r="E24" s="9" t="s">
        <v>63</v>
      </c>
      <c r="F24" s="9" t="s">
        <v>63</v>
      </c>
      <c r="G24" s="9" t="s">
        <v>64</v>
      </c>
      <c r="H24" s="9" t="s">
        <v>63</v>
      </c>
      <c r="I24" s="9" t="s">
        <v>63</v>
      </c>
      <c r="J24" s="9" t="s">
        <v>63</v>
      </c>
      <c r="K24" s="9" t="s">
        <v>63</v>
      </c>
      <c r="L24" s="9" t="s">
        <v>63</v>
      </c>
      <c r="M24" s="9" t="s">
        <v>63</v>
      </c>
      <c r="N24" s="9" t="s">
        <v>63</v>
      </c>
      <c r="O24" s="9" t="s">
        <v>63</v>
      </c>
      <c r="P24" s="9" t="s">
        <v>63</v>
      </c>
      <c r="Q24" s="12">
        <v>13</v>
      </c>
      <c r="R24" s="10">
        <f t="shared" si="0"/>
        <v>0.9285714285714286</v>
      </c>
      <c r="S24" s="9">
        <f t="shared" si="1"/>
        <v>3</v>
      </c>
    </row>
    <row r="25" spans="1:19" x14ac:dyDescent="0.4">
      <c r="A25" s="8" t="s">
        <v>99</v>
      </c>
      <c r="B25" s="9" t="s">
        <v>66</v>
      </c>
      <c r="C25" s="9" t="s">
        <v>63</v>
      </c>
      <c r="D25" s="9" t="s">
        <v>63</v>
      </c>
      <c r="E25" s="9" t="s">
        <v>63</v>
      </c>
      <c r="F25" s="9" t="s">
        <v>63</v>
      </c>
      <c r="G25" s="9" t="s">
        <v>63</v>
      </c>
      <c r="H25" s="9" t="s">
        <v>63</v>
      </c>
      <c r="I25" s="9" t="s">
        <v>63</v>
      </c>
      <c r="J25" s="9" t="s">
        <v>63</v>
      </c>
      <c r="K25" s="9" t="s">
        <v>63</v>
      </c>
      <c r="L25" s="9" t="s">
        <v>64</v>
      </c>
      <c r="M25" s="9" t="s">
        <v>64</v>
      </c>
      <c r="N25" s="9" t="s">
        <v>63</v>
      </c>
      <c r="O25" s="9" t="s">
        <v>63</v>
      </c>
      <c r="P25" s="9" t="s">
        <v>63</v>
      </c>
      <c r="Q25" s="12">
        <v>12</v>
      </c>
      <c r="R25" s="10">
        <f t="shared" si="0"/>
        <v>0.8571428571428571</v>
      </c>
      <c r="S25" s="9">
        <f t="shared" si="1"/>
        <v>3</v>
      </c>
    </row>
    <row r="26" spans="1:19" x14ac:dyDescent="0.4">
      <c r="A26" s="8" t="s">
        <v>87</v>
      </c>
      <c r="B26" s="9" t="s">
        <v>66</v>
      </c>
      <c r="C26" s="9" t="s">
        <v>63</v>
      </c>
      <c r="D26" s="9" t="s">
        <v>63</v>
      </c>
      <c r="E26" s="9" t="s">
        <v>63</v>
      </c>
      <c r="F26" s="9" t="s">
        <v>64</v>
      </c>
      <c r="G26" s="9" t="s">
        <v>64</v>
      </c>
      <c r="H26" s="9" t="s">
        <v>63</v>
      </c>
      <c r="I26" s="9" t="s">
        <v>63</v>
      </c>
      <c r="J26" s="9" t="s">
        <v>63</v>
      </c>
      <c r="K26" s="9" t="s">
        <v>63</v>
      </c>
      <c r="L26" s="9" t="s">
        <v>64</v>
      </c>
      <c r="M26" s="9" t="s">
        <v>64</v>
      </c>
      <c r="N26" s="9" t="s">
        <v>104</v>
      </c>
      <c r="O26" s="9" t="s">
        <v>63</v>
      </c>
      <c r="P26" s="9" t="s">
        <v>63</v>
      </c>
      <c r="Q26" s="12">
        <v>9</v>
      </c>
      <c r="R26" s="10">
        <f t="shared" si="0"/>
        <v>0.6428571428571429</v>
      </c>
      <c r="S26" s="9">
        <f t="shared" si="1"/>
        <v>2</v>
      </c>
    </row>
    <row r="27" spans="1:19" x14ac:dyDescent="0.4">
      <c r="A27" s="8" t="s">
        <v>90</v>
      </c>
      <c r="B27" s="9" t="s">
        <v>66</v>
      </c>
      <c r="C27" s="9" t="s">
        <v>63</v>
      </c>
      <c r="D27" s="9" t="s">
        <v>63</v>
      </c>
      <c r="E27" s="9" t="s">
        <v>63</v>
      </c>
      <c r="F27" s="9" t="s">
        <v>63</v>
      </c>
      <c r="G27" s="9" t="s">
        <v>63</v>
      </c>
      <c r="H27" s="9" t="s">
        <v>63</v>
      </c>
      <c r="I27" s="9" t="s">
        <v>63</v>
      </c>
      <c r="J27" s="9" t="s">
        <v>63</v>
      </c>
      <c r="K27" s="9" t="s">
        <v>63</v>
      </c>
      <c r="L27" s="9" t="s">
        <v>64</v>
      </c>
      <c r="M27" s="9" t="s">
        <v>63</v>
      </c>
      <c r="N27" s="9" t="s">
        <v>104</v>
      </c>
      <c r="O27" s="9" t="s">
        <v>63</v>
      </c>
      <c r="P27" s="9" t="s">
        <v>63</v>
      </c>
      <c r="Q27" s="12">
        <v>12</v>
      </c>
      <c r="R27" s="10">
        <f t="shared" si="0"/>
        <v>0.8571428571428571</v>
      </c>
      <c r="S27" s="9">
        <f t="shared" si="1"/>
        <v>3</v>
      </c>
    </row>
    <row r="28" spans="1:19" x14ac:dyDescent="0.4">
      <c r="A28" s="8" t="s">
        <v>98</v>
      </c>
      <c r="B28" s="9" t="s">
        <v>66</v>
      </c>
      <c r="C28" s="9" t="s">
        <v>63</v>
      </c>
      <c r="D28" s="9" t="s">
        <v>63</v>
      </c>
      <c r="E28" s="9" t="s">
        <v>63</v>
      </c>
      <c r="F28" s="9" t="s">
        <v>63</v>
      </c>
      <c r="G28" s="9" t="s">
        <v>64</v>
      </c>
      <c r="H28" s="9" t="s">
        <v>63</v>
      </c>
      <c r="I28" s="9" t="s">
        <v>63</v>
      </c>
      <c r="J28" s="9" t="s">
        <v>63</v>
      </c>
      <c r="K28" s="9" t="s">
        <v>64</v>
      </c>
      <c r="L28" s="9" t="s">
        <v>64</v>
      </c>
      <c r="M28" s="9" t="s">
        <v>64</v>
      </c>
      <c r="N28" s="9" t="s">
        <v>63</v>
      </c>
      <c r="O28" s="9" t="s">
        <v>63</v>
      </c>
      <c r="P28" s="9" t="s">
        <v>63</v>
      </c>
      <c r="Q28" s="12">
        <v>10</v>
      </c>
      <c r="R28" s="10">
        <f t="shared" si="0"/>
        <v>0.7142857142857143</v>
      </c>
      <c r="S28" s="9">
        <f t="shared" si="1"/>
        <v>3</v>
      </c>
    </row>
    <row r="29" spans="1:19" x14ac:dyDescent="0.4">
      <c r="A29" s="9" t="s">
        <v>114</v>
      </c>
      <c r="B29" s="9" t="s">
        <v>66</v>
      </c>
      <c r="C29" s="9" t="s">
        <v>63</v>
      </c>
      <c r="D29" s="9" t="s">
        <v>63</v>
      </c>
      <c r="E29" s="9" t="s">
        <v>63</v>
      </c>
      <c r="F29" s="9" t="s">
        <v>63</v>
      </c>
      <c r="G29" s="9" t="s">
        <v>63</v>
      </c>
      <c r="H29" s="9" t="s">
        <v>63</v>
      </c>
      <c r="I29" s="9" t="s">
        <v>63</v>
      </c>
      <c r="J29" s="9" t="s">
        <v>63</v>
      </c>
      <c r="K29" s="9" t="s">
        <v>63</v>
      </c>
      <c r="L29" s="9" t="s">
        <v>63</v>
      </c>
      <c r="M29" s="9" t="s">
        <v>63</v>
      </c>
      <c r="N29" s="9" t="s">
        <v>104</v>
      </c>
      <c r="O29" s="9" t="s">
        <v>63</v>
      </c>
      <c r="P29" s="9" t="s">
        <v>63</v>
      </c>
      <c r="Q29" s="12">
        <v>13</v>
      </c>
      <c r="R29" s="10">
        <f>Q29/14</f>
        <v>0.9285714285714286</v>
      </c>
      <c r="S29" s="9">
        <v>1</v>
      </c>
    </row>
    <row r="30" spans="1:19" x14ac:dyDescent="0.4">
      <c r="R30" s="6"/>
    </row>
    <row r="31" spans="1:19" x14ac:dyDescent="0.4">
      <c r="R31" s="6"/>
    </row>
    <row r="32" spans="1:19" x14ac:dyDescent="0.4">
      <c r="R32" s="6"/>
    </row>
    <row r="33" spans="18:21" x14ac:dyDescent="0.4">
      <c r="R33" s="6"/>
    </row>
    <row r="34" spans="18:21" x14ac:dyDescent="0.4">
      <c r="R34" s="6"/>
    </row>
    <row r="35" spans="18:21" x14ac:dyDescent="0.4">
      <c r="R35" s="2"/>
    </row>
    <row r="36" spans="18:21" x14ac:dyDescent="0.4">
      <c r="R36" s="2"/>
    </row>
    <row r="40" spans="18:21" x14ac:dyDescent="0.4">
      <c r="T40" s="19"/>
      <c r="U40" s="10"/>
    </row>
    <row r="41" spans="18:21" x14ac:dyDescent="0.4">
      <c r="R41" s="2"/>
      <c r="T41" s="10"/>
    </row>
    <row r="42" spans="18:21" x14ac:dyDescent="0.4">
      <c r="R42" s="2"/>
      <c r="T42" s="10"/>
    </row>
    <row r="43" spans="18:21" x14ac:dyDescent="0.4">
      <c r="R43" s="2"/>
      <c r="T43" s="10"/>
    </row>
    <row r="44" spans="18:21" x14ac:dyDescent="0.4">
      <c r="R44" s="2"/>
      <c r="T44" s="10"/>
    </row>
    <row r="45" spans="18:21" x14ac:dyDescent="0.4">
      <c r="R45" s="2"/>
    </row>
  </sheetData>
  <sortState xmlns:xlrd2="http://schemas.microsoft.com/office/spreadsheetml/2017/richdata2" ref="A2:S28">
    <sortCondition ref="A2:A28"/>
  </sortState>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4D395-FDC6-4964-B6EF-94FA63997330}">
  <dimension ref="A1:P4"/>
  <sheetViews>
    <sheetView zoomScale="90" zoomScaleNormal="90" workbookViewId="0">
      <selection activeCell="A2" sqref="A2"/>
    </sheetView>
  </sheetViews>
  <sheetFormatPr defaultColWidth="19.3046875" defaultRowHeight="14.6" x14ac:dyDescent="0.4"/>
  <cols>
    <col min="1" max="16384" width="19.3046875" style="17"/>
  </cols>
  <sheetData>
    <row r="1" spans="1:16" s="14" customFormat="1" ht="220.75" customHeight="1" x14ac:dyDescent="0.3">
      <c r="A1" s="14" t="s">
        <v>7</v>
      </c>
      <c r="B1" s="14" t="s">
        <v>6</v>
      </c>
      <c r="C1" s="15" t="s">
        <v>40</v>
      </c>
      <c r="D1" s="15" t="s">
        <v>4</v>
      </c>
      <c r="E1" s="15" t="s">
        <v>41</v>
      </c>
      <c r="F1" s="15" t="s">
        <v>42</v>
      </c>
      <c r="G1" s="15" t="s">
        <v>43</v>
      </c>
      <c r="H1" s="15" t="s">
        <v>44</v>
      </c>
      <c r="I1" s="15" t="s">
        <v>45</v>
      </c>
      <c r="J1" s="15" t="s">
        <v>46</v>
      </c>
      <c r="K1" s="15" t="s">
        <v>47</v>
      </c>
      <c r="L1" s="15" t="s">
        <v>48</v>
      </c>
      <c r="M1" s="15" t="s">
        <v>49</v>
      </c>
      <c r="N1" s="15" t="s">
        <v>50</v>
      </c>
      <c r="O1" s="14" t="s">
        <v>0</v>
      </c>
      <c r="P1" s="14" t="s">
        <v>22</v>
      </c>
    </row>
    <row r="2" spans="1:16" ht="29.15" x14ac:dyDescent="0.4">
      <c r="A2" s="17" t="s">
        <v>76</v>
      </c>
      <c r="B2" s="17" t="s">
        <v>77</v>
      </c>
      <c r="C2" s="17" t="s">
        <v>63</v>
      </c>
      <c r="D2" s="17" t="s">
        <v>63</v>
      </c>
      <c r="E2" s="17" t="s">
        <v>63</v>
      </c>
      <c r="F2" s="17" t="s">
        <v>63</v>
      </c>
      <c r="G2" s="17" t="s">
        <v>63</v>
      </c>
      <c r="H2" s="17" t="s">
        <v>63</v>
      </c>
      <c r="I2" s="17" t="s">
        <v>63</v>
      </c>
      <c r="J2" s="17" t="s">
        <v>64</v>
      </c>
      <c r="K2" s="17" t="s">
        <v>63</v>
      </c>
      <c r="L2" s="17" t="s">
        <v>63</v>
      </c>
      <c r="M2" s="17" t="s">
        <v>64</v>
      </c>
      <c r="N2" s="17" t="s">
        <v>63</v>
      </c>
      <c r="O2" s="17">
        <v>10</v>
      </c>
      <c r="P2" s="18">
        <f>O2/12</f>
        <v>0.83333333333333337</v>
      </c>
    </row>
    <row r="3" spans="1:16" ht="29.15" x14ac:dyDescent="0.4">
      <c r="A3" s="17" t="s">
        <v>101</v>
      </c>
      <c r="B3" s="17" t="s">
        <v>77</v>
      </c>
      <c r="C3" s="17" t="s">
        <v>63</v>
      </c>
      <c r="D3" s="17" t="s">
        <v>63</v>
      </c>
      <c r="E3" s="17" t="s">
        <v>64</v>
      </c>
      <c r="F3" s="17" t="s">
        <v>63</v>
      </c>
      <c r="G3" s="17" t="s">
        <v>63</v>
      </c>
      <c r="H3" s="17" t="s">
        <v>64</v>
      </c>
      <c r="I3" s="17" t="s">
        <v>63</v>
      </c>
      <c r="J3" s="17" t="s">
        <v>63</v>
      </c>
      <c r="K3" s="17" t="s">
        <v>63</v>
      </c>
      <c r="L3" s="17" t="s">
        <v>64</v>
      </c>
      <c r="M3" s="17" t="s">
        <v>64</v>
      </c>
      <c r="N3" s="17" t="s">
        <v>63</v>
      </c>
      <c r="O3" s="17">
        <v>8</v>
      </c>
      <c r="P3" s="18">
        <f>O3/12</f>
        <v>0.66666666666666663</v>
      </c>
    </row>
    <row r="4" spans="1:16" ht="29.15" x14ac:dyDescent="0.4">
      <c r="A4" s="16" t="s">
        <v>102</v>
      </c>
      <c r="B4" s="17" t="s">
        <v>77</v>
      </c>
      <c r="C4" s="17" t="s">
        <v>63</v>
      </c>
      <c r="D4" s="17" t="s">
        <v>63</v>
      </c>
      <c r="E4" s="17" t="s">
        <v>64</v>
      </c>
      <c r="F4" s="17" t="s">
        <v>63</v>
      </c>
      <c r="G4" s="17" t="s">
        <v>63</v>
      </c>
      <c r="H4" s="17" t="s">
        <v>63</v>
      </c>
      <c r="I4" s="17" t="s">
        <v>64</v>
      </c>
      <c r="J4" s="17" t="s">
        <v>64</v>
      </c>
      <c r="K4" s="17" t="s">
        <v>63</v>
      </c>
      <c r="L4" s="17" t="s">
        <v>63</v>
      </c>
      <c r="M4" s="17" t="s">
        <v>64</v>
      </c>
      <c r="N4" s="17" t="s">
        <v>63</v>
      </c>
      <c r="O4" s="17">
        <v>8</v>
      </c>
      <c r="P4" s="18">
        <f>O4/12</f>
        <v>0.66666666666666663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B14CC-8DB5-4B4D-944C-17779FC63106}">
  <dimension ref="A1:P2"/>
  <sheetViews>
    <sheetView workbookViewId="0">
      <selection activeCell="P2" sqref="P2"/>
    </sheetView>
  </sheetViews>
  <sheetFormatPr defaultRowHeight="14.6" x14ac:dyDescent="0.4"/>
  <sheetData>
    <row r="1" spans="1:16" s="5" customFormat="1" ht="231.45" customHeight="1" x14ac:dyDescent="0.3">
      <c r="A1" s="1" t="s">
        <v>7</v>
      </c>
      <c r="B1" s="1" t="s">
        <v>6</v>
      </c>
      <c r="C1" s="4" t="s">
        <v>40</v>
      </c>
      <c r="D1" s="4" t="s">
        <v>4</v>
      </c>
      <c r="E1" s="4" t="s">
        <v>51</v>
      </c>
      <c r="F1" s="4" t="s">
        <v>52</v>
      </c>
      <c r="G1" s="4" t="s">
        <v>53</v>
      </c>
      <c r="H1" s="4" t="s">
        <v>54</v>
      </c>
      <c r="I1" s="4" t="s">
        <v>55</v>
      </c>
      <c r="J1" s="4" t="s">
        <v>56</v>
      </c>
      <c r="K1" s="4" t="s">
        <v>57</v>
      </c>
      <c r="L1" s="4" t="s">
        <v>58</v>
      </c>
      <c r="M1" s="4" t="s">
        <v>59</v>
      </c>
      <c r="N1" s="4" t="s">
        <v>60</v>
      </c>
      <c r="O1" s="1" t="s">
        <v>0</v>
      </c>
      <c r="P1" s="1" t="s">
        <v>22</v>
      </c>
    </row>
    <row r="2" spans="1:16" ht="58.3" x14ac:dyDescent="0.4">
      <c r="A2" s="8" t="s">
        <v>83</v>
      </c>
      <c r="B2" s="8" t="s">
        <v>103</v>
      </c>
      <c r="C2" t="s">
        <v>63</v>
      </c>
      <c r="D2" t="s">
        <v>63</v>
      </c>
      <c r="E2" t="s">
        <v>63</v>
      </c>
      <c r="F2" t="s">
        <v>63</v>
      </c>
      <c r="G2" t="s">
        <v>104</v>
      </c>
      <c r="H2" t="s">
        <v>63</v>
      </c>
      <c r="I2" t="s">
        <v>63</v>
      </c>
      <c r="J2" t="s">
        <v>63</v>
      </c>
      <c r="K2" t="s">
        <v>63</v>
      </c>
      <c r="L2" t="s">
        <v>63</v>
      </c>
      <c r="M2" t="s">
        <v>64</v>
      </c>
      <c r="N2" t="s">
        <v>64</v>
      </c>
      <c r="O2">
        <v>9</v>
      </c>
      <c r="P2" s="2">
        <f>O2/12</f>
        <v>0.75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RCT</vt:lpstr>
      <vt:lpstr>Review, systematic Metaanalysis</vt:lpstr>
      <vt:lpstr>Observational</vt:lpstr>
      <vt:lpstr>Case control</vt:lpstr>
      <vt:lpstr>Pre-post study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Fadila Wirawan</cp:lastModifiedBy>
  <cp:lastPrinted>2022-08-18T00:06:57Z</cp:lastPrinted>
  <dcterms:created xsi:type="dcterms:W3CDTF">2019-04-05T19:47:33Z</dcterms:created>
  <dcterms:modified xsi:type="dcterms:W3CDTF">2022-10-03T00:38:36Z</dcterms:modified>
</cp:coreProperties>
</file>